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Annual Budget Planner" sheetId="1" r:id="rId4"/>
  </sheets>
</workbook>
</file>

<file path=xl/sharedStrings.xml><?xml version="1.0" encoding="utf-8"?>
<sst xmlns="http://schemas.openxmlformats.org/spreadsheetml/2006/main" uniqueCount="92">
  <si>
    <t>Annual Budget Planner (Year)</t>
  </si>
  <si>
    <r>
      <rPr>
        <sz val="12"/>
        <color indexed="8"/>
        <rFont val="Avenir Roman"/>
      </rPr>
      <t xml:space="preserve">General Guidelines / How to use this spreadsheet
</t>
    </r>
    <r>
      <rPr>
        <sz val="12"/>
        <color indexed="8"/>
        <rFont val="Avenir Roman"/>
      </rPr>
      <t xml:space="preserve">
</t>
    </r>
    <r>
      <rPr>
        <sz val="10"/>
        <color indexed="8"/>
        <rFont val="Avenir Roman"/>
      </rPr>
      <t xml:space="preserve">1. Delete the example numbers we've included and enter your own.
</t>
    </r>
    <r>
      <rPr>
        <sz val="10"/>
        <color indexed="8"/>
        <rFont val="Avenir Roman"/>
      </rPr>
      <t xml:space="preserve">2. Continue filling in your expenses and revenue throughout the year to get a snapshot view of your finances.
</t>
    </r>
    <r>
      <rPr>
        <sz val="10"/>
        <color indexed="8"/>
        <rFont val="Avenir Roman"/>
      </rPr>
      <t>3. We intend for this spreadsheet to be used as a general guide to think about your finances this upcoming year. We strongly recommend you consult with your accountant or other financial experts for any questions regarding your budget.</t>
    </r>
  </si>
  <si>
    <t>Expenses</t>
  </si>
  <si>
    <t>Payroll</t>
  </si>
  <si>
    <t>Hourly Wage</t>
  </si>
  <si>
    <t>Weekly Wage</t>
  </si>
  <si>
    <t>Yearly Wage</t>
  </si>
  <si>
    <t>Total Cost</t>
  </si>
  <si>
    <t xml:space="preserve">Payroll: Insert the hourly, weekly, or annual wage per employee. This will give you the total payroll cost (green cell). </t>
  </si>
  <si>
    <t>Employee 1</t>
  </si>
  <si>
    <t>Emlployee 2</t>
  </si>
  <si>
    <t>Employee 3</t>
  </si>
  <si>
    <t>Employee 4</t>
  </si>
  <si>
    <t>Employee 5</t>
  </si>
  <si>
    <t>Employee 6</t>
  </si>
  <si>
    <t>Employee 7</t>
  </si>
  <si>
    <t>Employee 8</t>
  </si>
  <si>
    <t>Employee 9</t>
  </si>
  <si>
    <t>Employee Benefits</t>
  </si>
  <si>
    <t xml:space="preserve">Because each center calculates their benefits differently, this section was left without formulas. It is common for benefits to be calculated by a % of total salary. </t>
  </si>
  <si>
    <t>Health Insurance</t>
  </si>
  <si>
    <t>Workman's Compensation</t>
  </si>
  <si>
    <t>Medicare</t>
  </si>
  <si>
    <t>FICA</t>
  </si>
  <si>
    <t>Staff Trainings</t>
  </si>
  <si>
    <t>Number of Trainings</t>
  </si>
  <si>
    <t>Cost per  Training per Person</t>
  </si>
  <si>
    <t># of People</t>
  </si>
  <si>
    <t>First Aid</t>
  </si>
  <si>
    <t>Professional Development Sessions</t>
  </si>
  <si>
    <t>Staff Appreciation</t>
  </si>
  <si>
    <t>Supplies</t>
  </si>
  <si>
    <t># of Children</t>
  </si>
  <si>
    <t>Monthly Cost</t>
  </si>
  <si>
    <t># of Items</t>
  </si>
  <si>
    <t>Cost per Item</t>
  </si>
  <si>
    <t>Some of these categories are calculated by price per child per month. Others are by a monthly fixed cost or a total cost.</t>
  </si>
  <si>
    <t>Craft Supplies</t>
  </si>
  <si>
    <t>Program Supplies (curriculum, pencils, crayons, etc)</t>
  </si>
  <si>
    <t>Furniture Upkeep</t>
  </si>
  <si>
    <t>Games</t>
  </si>
  <si>
    <t>Outdoor Equipment (balls, parachutes, etc)</t>
  </si>
  <si>
    <t>Misc. Supplies</t>
  </si>
  <si>
    <t>Building</t>
  </si>
  <si>
    <t>Monthly Expense</t>
  </si>
  <si>
    <t xml:space="preserve">Insert your monthly expenses and you'll get the annual cost under total cost. </t>
  </si>
  <si>
    <t>Rent/Mortgage</t>
  </si>
  <si>
    <t>Utilities</t>
  </si>
  <si>
    <t>Phone</t>
  </si>
  <si>
    <t>Insurance/Liability</t>
  </si>
  <si>
    <t>Travel</t>
  </si>
  <si>
    <t>Cost per Person</t>
  </si>
  <si>
    <t xml:space="preserve">Insert the cost per person and the number of people attending. </t>
  </si>
  <si>
    <t>Field Trip 1</t>
  </si>
  <si>
    <t>Field Trip 2</t>
  </si>
  <si>
    <t>Field Trip 3</t>
  </si>
  <si>
    <t>Advertising</t>
  </si>
  <si>
    <t>Cost per Print</t>
  </si>
  <si>
    <t># of Prints</t>
  </si>
  <si>
    <t>Cost per Month</t>
  </si>
  <si>
    <t>Number of months advertising</t>
  </si>
  <si>
    <t xml:space="preserve">For flyer prints and brochures, insert the cost per print and the number of prints. 
For advertisements, insert the cost per month and how many months you will be advertising. </t>
  </si>
  <si>
    <t>Flyer Prints</t>
  </si>
  <si>
    <t>Brochures</t>
  </si>
  <si>
    <t>Advertisements</t>
  </si>
  <si>
    <t>Total Expenses</t>
  </si>
  <si>
    <t>This is your total expenses amount.</t>
  </si>
  <si>
    <t>Revenue</t>
  </si>
  <si>
    <t>Tuition Fees</t>
  </si>
  <si>
    <t>Cost per Child per Month</t>
  </si>
  <si>
    <t>Cost per Child per Year</t>
  </si>
  <si>
    <t># of Children per Class</t>
  </si>
  <si>
    <t>Total Revenue from Tuition Fees</t>
  </si>
  <si>
    <t xml:space="preserve">Insert the cost per child per month and the number of children per class for each classroom. </t>
  </si>
  <si>
    <t>Class 1</t>
  </si>
  <si>
    <t>Class 2</t>
  </si>
  <si>
    <t>Class 3</t>
  </si>
  <si>
    <t>Class 4</t>
  </si>
  <si>
    <t>Class 5</t>
  </si>
  <si>
    <t>Fundraising Events</t>
  </si>
  <si>
    <t>Total Revenue from Fundraising</t>
  </si>
  <si>
    <t>Fundraiser 1</t>
  </si>
  <si>
    <t>Fundraiser 2</t>
  </si>
  <si>
    <t>Grants &amp; Donations</t>
  </si>
  <si>
    <t>Total Revenue from Grants &amp; Loans</t>
  </si>
  <si>
    <t>Insert your grant and donation amounts in the rightmost column. The green box will be your total revenue from grants and loans.</t>
  </si>
  <si>
    <t xml:space="preserve">Grant 1 </t>
  </si>
  <si>
    <t>Donation</t>
  </si>
  <si>
    <t>Total Revenue</t>
  </si>
  <si>
    <t xml:space="preserve">This is your total revenue - how much money is coming into your business. </t>
  </si>
  <si>
    <t>Income</t>
  </si>
  <si>
    <t xml:space="preserve">Your total income = your revenue - your expenses. 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</si>
</sst>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sz val="36"/>
      <color indexed="9"/>
      <name val="Avenir Roman"/>
    </font>
    <font>
      <sz val="10"/>
      <color indexed="8"/>
      <name val="Avenir Roman"/>
    </font>
    <font>
      <sz val="12"/>
      <color indexed="8"/>
      <name val="Avenir Roman"/>
    </font>
    <font>
      <sz val="12"/>
      <color indexed="9"/>
      <name val="Avenir Roman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3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8"/>
      </right>
      <top/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/>
      <diagonal/>
    </border>
    <border>
      <left style="thin">
        <color indexed="11"/>
      </left>
      <right/>
      <top style="thin">
        <color indexed="11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 style="thin">
        <color indexed="8"/>
      </right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/>
      <bottom/>
      <diagonal/>
    </border>
    <border>
      <left style="thin">
        <color indexed="11"/>
      </left>
      <right/>
      <top style="thin">
        <color indexed="8"/>
      </top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center" wrapText="1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4" fillId="3" borderId="5" applyNumberFormat="0" applyFont="1" applyFill="1" applyBorder="1" applyAlignment="1" applyProtection="0">
      <alignment horizontal="center" vertical="center" wrapText="1"/>
    </xf>
    <xf numFmtId="0" fontId="4" fillId="3" borderId="6" applyNumberFormat="0" applyFont="1" applyFill="1" applyBorder="1" applyAlignment="1" applyProtection="0">
      <alignment vertical="bottom" wrapText="1"/>
    </xf>
    <xf numFmtId="0" fontId="0" borderId="7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5" fillId="3" borderId="5" applyNumberFormat="1" applyFont="1" applyFill="1" applyBorder="1" applyAlignment="1" applyProtection="0">
      <alignment vertical="center" wrapText="1"/>
    </xf>
    <xf numFmtId="0" fontId="0" borderId="5" applyNumberFormat="0" applyFont="1" applyFill="0" applyBorder="1" applyAlignment="1" applyProtection="0">
      <alignment vertical="bottom"/>
    </xf>
    <xf numFmtId="0" fontId="0" borderId="9" applyNumberFormat="0" applyFont="1" applyFill="0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49" fontId="6" fillId="4" borderId="12" applyNumberFormat="1" applyFont="1" applyFill="1" applyBorder="1" applyAlignment="1" applyProtection="0">
      <alignment vertical="bottom" wrapText="1"/>
    </xf>
    <xf numFmtId="0" fontId="0" borderId="13" applyNumberFormat="0" applyFont="1" applyFill="0" applyBorder="1" applyAlignment="1" applyProtection="0">
      <alignment vertical="bottom"/>
    </xf>
    <xf numFmtId="0" fontId="0" borderId="14" applyNumberFormat="0" applyFont="1" applyFill="0" applyBorder="1" applyAlignment="1" applyProtection="0">
      <alignment vertical="bottom"/>
    </xf>
    <xf numFmtId="0" fontId="0" borderId="15" applyNumberFormat="0" applyFont="1" applyFill="0" applyBorder="1" applyAlignment="1" applyProtection="0">
      <alignment vertical="bottom"/>
    </xf>
    <xf numFmtId="49" fontId="4" fillId="5" borderId="1" applyNumberFormat="1" applyFont="1" applyFill="1" applyBorder="1" applyAlignment="1" applyProtection="0">
      <alignment vertical="bottom" wrapText="1"/>
    </xf>
    <xf numFmtId="0" fontId="4" fillId="5" borderId="16" applyNumberFormat="0" applyFont="1" applyFill="1" applyBorder="1" applyAlignment="1" applyProtection="0">
      <alignment vertical="bottom" wrapText="1"/>
    </xf>
    <xf numFmtId="49" fontId="4" fillId="5" borderId="16" applyNumberFormat="1" applyFont="1" applyFill="1" applyBorder="1" applyAlignment="1" applyProtection="0">
      <alignment vertical="bottom" wrapText="1"/>
    </xf>
    <xf numFmtId="0" fontId="4" fillId="5" borderId="16" applyNumberFormat="0" applyFont="1" applyFill="1" applyBorder="1" applyAlignment="1" applyProtection="0">
      <alignment vertical="bottom"/>
    </xf>
    <xf numFmtId="49" fontId="4" fillId="5" borderId="17" applyNumberFormat="1" applyFont="1" applyFill="1" applyBorder="1" applyAlignment="1" applyProtection="0">
      <alignment vertical="bottom" wrapText="1"/>
    </xf>
    <xf numFmtId="49" fontId="4" fillId="3" borderId="5" applyNumberFormat="1" applyFont="1" applyFill="1" applyBorder="1" applyAlignment="1" applyProtection="0">
      <alignment vertical="center" wrapText="1"/>
    </xf>
    <xf numFmtId="0" fontId="4" fillId="3" borderId="7" applyNumberFormat="0" applyFont="1" applyFill="1" applyBorder="1" applyAlignment="1" applyProtection="0">
      <alignment vertical="bottom" wrapText="1"/>
    </xf>
    <xf numFmtId="49" fontId="4" fillId="3" borderId="18" applyNumberFormat="1" applyFont="1" applyFill="1" applyBorder="1" applyAlignment="1" applyProtection="0">
      <alignment vertical="bottom" wrapText="1"/>
    </xf>
    <xf numFmtId="0" fontId="4" fillId="3" borderId="18" applyNumberFormat="1" applyFont="1" applyFill="1" applyBorder="1" applyAlignment="1" applyProtection="0">
      <alignment vertical="bottom" wrapText="1"/>
    </xf>
    <xf numFmtId="0" fontId="4" borderId="18" applyNumberFormat="0" applyFont="1" applyFill="0" applyBorder="1" applyAlignment="1" applyProtection="0">
      <alignment vertical="bottom"/>
    </xf>
    <xf numFmtId="0" fontId="4" fillId="3" borderId="19" applyNumberFormat="1" applyFont="1" applyFill="1" applyBorder="1" applyAlignment="1" applyProtection="0">
      <alignment vertical="bottom" wrapText="1"/>
    </xf>
    <xf numFmtId="0" fontId="4" fillId="3" borderId="5" applyNumberFormat="0" applyFont="1" applyFill="1" applyBorder="1" applyAlignment="1" applyProtection="0">
      <alignment vertical="bottom" wrapText="1"/>
    </xf>
    <xf numFmtId="49" fontId="4" fillId="3" borderId="6" applyNumberFormat="1" applyFont="1" applyFill="1" applyBorder="1" applyAlignment="1" applyProtection="0">
      <alignment vertical="bottom" wrapText="1"/>
    </xf>
    <xf numFmtId="0" fontId="4" fillId="3" borderId="6" applyNumberFormat="1" applyFont="1" applyFill="1" applyBorder="1" applyAlignment="1" applyProtection="0">
      <alignment vertical="bottom" wrapText="1"/>
    </xf>
    <xf numFmtId="0" fontId="4" borderId="6" applyNumberFormat="0" applyFont="1" applyFill="0" applyBorder="1" applyAlignment="1" applyProtection="0">
      <alignment vertical="bottom"/>
    </xf>
    <xf numFmtId="0" fontId="4" fillId="3" borderId="8" applyNumberFormat="1" applyFont="1" applyFill="1" applyBorder="1" applyAlignment="1" applyProtection="0">
      <alignment vertical="bottom" wrapText="1"/>
    </xf>
    <xf numFmtId="0" fontId="4" fillId="3" borderId="20" applyNumberFormat="1" applyFont="1" applyFill="1" applyBorder="1" applyAlignment="1" applyProtection="0">
      <alignment vertical="bottom" wrapText="1"/>
    </xf>
    <xf numFmtId="0" fontId="4" fillId="3" borderId="9" applyNumberFormat="0" applyFont="1" applyFill="1" applyBorder="1" applyAlignment="1" applyProtection="0">
      <alignment vertical="bottom" wrapText="1"/>
    </xf>
    <xf numFmtId="0" fontId="4" fillId="3" borderId="10" applyNumberFormat="0" applyFont="1" applyFill="1" applyBorder="1" applyAlignment="1" applyProtection="0">
      <alignment vertical="bottom" wrapText="1"/>
    </xf>
    <xf numFmtId="0" fontId="4" borderId="21" applyNumberFormat="0" applyFont="1" applyFill="0" applyBorder="1" applyAlignment="1" applyProtection="0">
      <alignment vertical="bottom"/>
    </xf>
    <xf numFmtId="0" fontId="4" fillId="6" borderId="22" applyNumberFormat="1" applyFont="1" applyFill="1" applyBorder="1" applyAlignment="1" applyProtection="0">
      <alignment vertical="bottom" wrapText="1"/>
    </xf>
    <xf numFmtId="0" fontId="4" fillId="3" borderId="18" applyNumberFormat="0" applyFont="1" applyFill="1" applyBorder="1" applyAlignment="1" applyProtection="0">
      <alignment vertical="bottom" wrapText="1"/>
    </xf>
    <xf numFmtId="0" fontId="4" fillId="3" borderId="19" applyNumberFormat="0" applyFont="1" applyFill="1" applyBorder="1" applyAlignment="1" applyProtection="0">
      <alignment vertical="bottom" wrapText="1"/>
    </xf>
    <xf numFmtId="0" fontId="4" fillId="3" borderId="8" applyNumberFormat="0" applyFont="1" applyFill="1" applyBorder="1" applyAlignment="1" applyProtection="0">
      <alignment vertical="bottom" wrapText="1"/>
    </xf>
    <xf numFmtId="0" fontId="4" fillId="3" borderId="20" applyNumberFormat="0" applyFont="1" applyFill="1" applyBorder="1" applyAlignment="1" applyProtection="0">
      <alignment vertical="bottom" wrapText="1"/>
    </xf>
    <xf numFmtId="0" fontId="4" fillId="3" borderId="21" applyNumberFormat="0" applyFont="1" applyFill="1" applyBorder="1" applyAlignment="1" applyProtection="0">
      <alignment vertical="bottom" wrapText="1"/>
    </xf>
    <xf numFmtId="0" fontId="4" fillId="6" borderId="22" applyNumberFormat="0" applyFont="1" applyFill="1" applyBorder="1" applyAlignment="1" applyProtection="0">
      <alignment vertical="bottom" wrapText="1"/>
    </xf>
    <xf numFmtId="0" fontId="0" borderId="6" applyNumberFormat="1" applyFont="1" applyFill="0" applyBorder="1" applyAlignment="1" applyProtection="0">
      <alignment vertical="bottom"/>
    </xf>
    <xf numFmtId="49" fontId="4" fillId="5" borderId="1" applyNumberFormat="1" applyFont="1" applyFill="1" applyBorder="1" applyAlignment="1" applyProtection="0">
      <alignment vertical="bottom"/>
    </xf>
    <xf numFmtId="49" fontId="4" fillId="5" borderId="16" applyNumberFormat="1" applyFont="1" applyFill="1" applyBorder="1" applyAlignment="1" applyProtection="0">
      <alignment vertical="bottom"/>
    </xf>
    <xf numFmtId="49" fontId="4" fillId="5" borderId="17" applyNumberFormat="1" applyFont="1" applyFill="1" applyBorder="1" applyAlignment="1" applyProtection="0">
      <alignment vertical="bottom"/>
    </xf>
    <xf numFmtId="0" fontId="4" borderId="7" applyNumberFormat="0" applyFont="1" applyFill="0" applyBorder="1" applyAlignment="1" applyProtection="0">
      <alignment vertical="bottom"/>
    </xf>
    <xf numFmtId="49" fontId="4" borderId="18" applyNumberFormat="1" applyFont="1" applyFill="0" applyBorder="1" applyAlignment="1" applyProtection="0">
      <alignment vertical="bottom"/>
    </xf>
    <xf numFmtId="0" fontId="4" borderId="18" applyNumberFormat="1" applyFont="1" applyFill="0" applyBorder="1" applyAlignment="1" applyProtection="0">
      <alignment vertical="bottom"/>
    </xf>
    <xf numFmtId="0" fontId="4" borderId="19" applyNumberFormat="1" applyFont="1" applyFill="0" applyBorder="1" applyAlignment="1" applyProtection="0">
      <alignment vertical="bottom"/>
    </xf>
    <xf numFmtId="0" fontId="4" borderId="5" applyNumberFormat="0" applyFont="1" applyFill="0" applyBorder="1" applyAlignment="1" applyProtection="0">
      <alignment vertical="bottom"/>
    </xf>
    <xf numFmtId="49" fontId="4" borderId="6" applyNumberFormat="1" applyFont="1" applyFill="0" applyBorder="1" applyAlignment="1" applyProtection="0">
      <alignment vertical="bottom"/>
    </xf>
    <xf numFmtId="0" fontId="4" borderId="6" applyNumberFormat="1" applyFont="1" applyFill="0" applyBorder="1" applyAlignment="1" applyProtection="0">
      <alignment vertical="bottom"/>
    </xf>
    <xf numFmtId="0" fontId="4" borderId="8" applyNumberFormat="1" applyFont="1" applyFill="0" applyBorder="1" applyAlignment="1" applyProtection="0">
      <alignment vertical="bottom"/>
    </xf>
    <xf numFmtId="49" fontId="4" fillId="3" borderId="5" applyNumberFormat="1" applyFont="1" applyFill="1" applyBorder="1" applyAlignment="1" applyProtection="0">
      <alignment vertical="bottom" wrapText="1"/>
    </xf>
    <xf numFmtId="49" fontId="4" borderId="23" applyNumberFormat="1" applyFont="1" applyFill="0" applyBorder="1" applyAlignment="1" applyProtection="0">
      <alignment vertical="bottom"/>
    </xf>
    <xf numFmtId="0" fontId="4" borderId="14" applyNumberFormat="0" applyFont="1" applyFill="0" applyBorder="1" applyAlignment="1" applyProtection="0">
      <alignment vertical="bottom"/>
    </xf>
    <xf numFmtId="0" fontId="4" borderId="24" applyNumberFormat="0" applyFont="1" applyFill="0" applyBorder="1" applyAlignment="1" applyProtection="0">
      <alignment vertical="bottom"/>
    </xf>
    <xf numFmtId="0" fontId="4" fillId="6" borderId="25" applyNumberFormat="1" applyFont="1" applyFill="1" applyBorder="1" applyAlignment="1" applyProtection="0">
      <alignment vertical="bottom"/>
    </xf>
    <xf numFmtId="49" fontId="6" fillId="4" borderId="24" applyNumberFormat="1" applyFont="1" applyFill="1" applyBorder="1" applyAlignment="1" applyProtection="0">
      <alignment vertical="bottom" wrapText="1"/>
    </xf>
    <xf numFmtId="49" fontId="4" fillId="3" borderId="7" applyNumberFormat="1" applyFont="1" applyFill="1" applyBorder="1" applyAlignment="1" applyProtection="0">
      <alignment vertical="bottom" wrapText="1"/>
    </xf>
    <xf numFmtId="0" fontId="4" fillId="3" borderId="26" applyNumberFormat="0" applyFont="1" applyFill="1" applyBorder="1" applyAlignment="1" applyProtection="0">
      <alignment vertical="bottom" wrapText="1"/>
    </xf>
    <xf numFmtId="0" fontId="4" fillId="3" borderId="27" applyNumberFormat="1" applyFont="1" applyFill="1" applyBorder="1" applyAlignment="1" applyProtection="0">
      <alignment vertical="bottom" wrapText="1"/>
    </xf>
    <xf numFmtId="0" fontId="4" fillId="3" borderId="28" applyNumberFormat="0" applyFont="1" applyFill="1" applyBorder="1" applyAlignment="1" applyProtection="0">
      <alignment vertical="bottom" wrapText="1"/>
    </xf>
    <xf numFmtId="0" fontId="4" fillId="3" borderId="29" applyNumberFormat="1" applyFont="1" applyFill="1" applyBorder="1" applyAlignment="1" applyProtection="0">
      <alignment vertical="bottom" wrapText="1"/>
    </xf>
    <xf numFmtId="3" fontId="4" fillId="3" borderId="19" applyNumberFormat="1" applyFont="1" applyFill="1" applyBorder="1" applyAlignment="1" applyProtection="0">
      <alignment vertical="bottom" wrapText="1"/>
    </xf>
    <xf numFmtId="3" fontId="4" fillId="3" borderId="20" applyNumberFormat="1" applyFont="1" applyFill="1" applyBorder="1" applyAlignment="1" applyProtection="0">
      <alignment vertical="bottom" wrapText="1"/>
    </xf>
    <xf numFmtId="3" fontId="4" fillId="6" borderId="22" applyNumberFormat="1" applyFont="1" applyFill="1" applyBorder="1" applyAlignment="1" applyProtection="0">
      <alignment vertical="bottom" wrapText="1"/>
    </xf>
    <xf numFmtId="49" fontId="4" fillId="3" borderId="23" applyNumberFormat="1" applyFont="1" applyFill="1" applyBorder="1" applyAlignment="1" applyProtection="0">
      <alignment vertical="bottom" wrapText="1"/>
    </xf>
    <xf numFmtId="0" fontId="4" fillId="3" borderId="14" applyNumberFormat="0" applyFont="1" applyFill="1" applyBorder="1" applyAlignment="1" applyProtection="0">
      <alignment vertical="bottom" wrapText="1"/>
    </xf>
    <xf numFmtId="0" fontId="4" fillId="3" borderId="24" applyNumberFormat="0" applyFont="1" applyFill="1" applyBorder="1" applyAlignment="1" applyProtection="0">
      <alignment vertical="bottom" wrapText="1"/>
    </xf>
    <xf numFmtId="3" fontId="4" fillId="6" borderId="25" applyNumberFormat="1" applyFont="1" applyFill="1" applyBorder="1" applyAlignment="1" applyProtection="0">
      <alignment vertical="bottom" wrapText="1"/>
    </xf>
    <xf numFmtId="49" fontId="6" fillId="4" borderId="30" applyNumberFormat="1" applyFont="1" applyFill="1" applyBorder="1" applyAlignment="1" applyProtection="0">
      <alignment vertical="bottom" wrapText="1"/>
    </xf>
    <xf numFmtId="0" fontId="6" fillId="4" borderId="16" applyNumberFormat="0" applyFont="1" applyFill="1" applyBorder="1" applyAlignment="1" applyProtection="0">
      <alignment vertical="bottom" wrapText="1"/>
    </xf>
    <xf numFmtId="3" fontId="6" fillId="4" borderId="16" applyNumberFormat="1" applyFont="1" applyFill="1" applyBorder="1" applyAlignment="1" applyProtection="0">
      <alignment vertical="bottom" wrapText="1"/>
    </xf>
    <xf numFmtId="49" fontId="4" fillId="3" borderId="31" applyNumberFormat="1" applyFont="1" applyFill="1" applyBorder="1" applyAlignment="1" applyProtection="0">
      <alignment vertical="bottom" wrapText="1"/>
    </xf>
    <xf numFmtId="0" fontId="6" fillId="3" borderId="6" applyNumberFormat="0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46bdc6"/>
      <rgbColor rgb="ffaaaaaa"/>
      <rgbColor rgb="ff857fe9"/>
      <rgbColor rgb="fffce5cd"/>
      <rgbColor rgb="ffd9ead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7</xdr:col>
      <xdr:colOff>0</xdr:colOff>
      <xdr:row>0</xdr:row>
      <xdr:rowOff>0</xdr:rowOff>
    </xdr:from>
    <xdr:to>
      <xdr:col>7</xdr:col>
      <xdr:colOff>2162175</xdr:colOff>
      <xdr:row>1</xdr:row>
      <xdr:rowOff>0</xdr:rowOff>
    </xdr:to>
    <xdr:pic>
      <xdr:nvPicPr>
        <xdr:cNvPr id="2" name="image1.png" descr="image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9283700" y="0"/>
          <a:ext cx="2162175" cy="3524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Z1018"/>
  <sheetViews>
    <sheetView workbookViewId="0" showGridLines="0" defaultGridColor="1"/>
  </sheetViews>
  <sheetFormatPr defaultColWidth="14.5" defaultRowHeight="15.75" customHeight="1" outlineLevelRow="0" outlineLevelCol="0"/>
  <cols>
    <col min="1" max="1" width="17.6719" style="1" customWidth="1"/>
    <col min="2" max="2" width="25.3516" style="1" customWidth="1"/>
    <col min="3" max="3" width="15.8516" style="1" customWidth="1"/>
    <col min="4" max="5" width="14.5" style="1" customWidth="1"/>
    <col min="6" max="6" width="19.5" style="1" customWidth="1"/>
    <col min="7" max="7" width="14.5" style="1" customWidth="1"/>
    <col min="8" max="8" width="43" style="1" customWidth="1"/>
    <col min="9" max="26" width="14.5" style="1" customWidth="1"/>
    <col min="27" max="16384" width="14.5" style="1" customWidth="1"/>
  </cols>
  <sheetData>
    <row r="1" ht="27.75" customHeight="1">
      <c r="A1" t="s" s="2">
        <v>0</v>
      </c>
      <c r="B1" s="3"/>
      <c r="C1" s="4"/>
      <c r="D1" s="4"/>
      <c r="E1" s="4"/>
      <c r="F1" s="4"/>
      <c r="G1" s="5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8" customHeight="1">
      <c r="A2" s="8"/>
      <c r="B2" s="9"/>
      <c r="C2" s="9"/>
      <c r="D2" s="9"/>
      <c r="E2" s="9"/>
      <c r="F2" s="9"/>
      <c r="G2" s="10"/>
      <c r="H2" t="s" s="11">
        <v>1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4.25" customHeight="1">
      <c r="A3" s="12"/>
      <c r="B3" s="9"/>
      <c r="C3" s="9"/>
      <c r="D3" s="9"/>
      <c r="E3" s="9"/>
      <c r="F3" s="9"/>
      <c r="G3" s="10"/>
      <c r="H3" s="12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01.25" customHeight="1">
      <c r="A4" s="13"/>
      <c r="B4" s="14"/>
      <c r="C4" s="14"/>
      <c r="D4" s="14"/>
      <c r="E4" s="14"/>
      <c r="F4" s="14"/>
      <c r="G4" s="15"/>
      <c r="H4" s="12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57.5" customHeight="1">
      <c r="A5" t="s" s="16">
        <v>2</v>
      </c>
      <c r="B5" s="17"/>
      <c r="C5" s="18"/>
      <c r="D5" s="18"/>
      <c r="E5" s="18"/>
      <c r="F5" s="18"/>
      <c r="G5" s="19"/>
      <c r="H5" s="12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7" customHeight="1">
      <c r="A6" t="s" s="20">
        <v>3</v>
      </c>
      <c r="B6" s="21"/>
      <c r="C6" t="s" s="22">
        <v>4</v>
      </c>
      <c r="D6" t="s" s="22">
        <v>5</v>
      </c>
      <c r="E6" t="s" s="22">
        <v>6</v>
      </c>
      <c r="F6" s="23"/>
      <c r="G6" t="s" s="24">
        <v>7</v>
      </c>
      <c r="H6" t="s" s="25">
        <v>8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7" customHeight="1">
      <c r="A7" s="26"/>
      <c r="B7" t="s" s="27">
        <v>9</v>
      </c>
      <c r="C7" s="28">
        <v>27</v>
      </c>
      <c r="D7" s="28">
        <f>C7*40</f>
        <v>1080</v>
      </c>
      <c r="E7" s="28">
        <f>D7*52</f>
        <v>56160</v>
      </c>
      <c r="F7" s="29"/>
      <c r="G7" s="30">
        <f>E7</f>
        <v>56160</v>
      </c>
      <c r="H7" s="12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7" customHeight="1">
      <c r="A8" s="31"/>
      <c r="B8" t="s" s="32">
        <v>10</v>
      </c>
      <c r="C8" s="33">
        <v>25</v>
      </c>
      <c r="D8" s="33">
        <f>C8*40</f>
        <v>1000</v>
      </c>
      <c r="E8" s="33">
        <f>D8*52</f>
        <v>52000</v>
      </c>
      <c r="F8" s="34"/>
      <c r="G8" s="35">
        <f>E8</f>
        <v>52000</v>
      </c>
      <c r="H8" s="12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7" customHeight="1">
      <c r="A9" s="31"/>
      <c r="B9" t="s" s="32">
        <v>11</v>
      </c>
      <c r="C9" s="33">
        <v>20</v>
      </c>
      <c r="D9" s="33">
        <f>C9*40</f>
        <v>800</v>
      </c>
      <c r="E9" s="33">
        <f>D9*52</f>
        <v>41600</v>
      </c>
      <c r="F9" s="34"/>
      <c r="G9" s="35">
        <f>E9</f>
        <v>41600</v>
      </c>
      <c r="H9" s="12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7" customHeight="1">
      <c r="A10" s="31"/>
      <c r="B10" t="s" s="32">
        <v>12</v>
      </c>
      <c r="C10" s="33">
        <v>15</v>
      </c>
      <c r="D10" s="33">
        <f>C10*40</f>
        <v>600</v>
      </c>
      <c r="E10" s="33">
        <f>D10*52</f>
        <v>31200</v>
      </c>
      <c r="F10" s="34"/>
      <c r="G10" s="35">
        <f>E10</f>
        <v>31200</v>
      </c>
      <c r="H10" s="12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7" customHeight="1">
      <c r="A11" s="31"/>
      <c r="B11" t="s" s="32">
        <v>13</v>
      </c>
      <c r="C11" s="33">
        <v>15</v>
      </c>
      <c r="D11" s="33">
        <f>C11*40</f>
        <v>600</v>
      </c>
      <c r="E11" s="33">
        <f>D11*52</f>
        <v>31200</v>
      </c>
      <c r="F11" s="34"/>
      <c r="G11" s="35">
        <f>E11</f>
        <v>31200</v>
      </c>
      <c r="H11" s="12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7" customHeight="1">
      <c r="A12" s="31"/>
      <c r="B12" t="s" s="32">
        <v>14</v>
      </c>
      <c r="C12" s="33">
        <v>15</v>
      </c>
      <c r="D12" s="33">
        <f>C12*40</f>
        <v>600</v>
      </c>
      <c r="E12" s="33">
        <f>D12*52</f>
        <v>31200</v>
      </c>
      <c r="F12" s="34"/>
      <c r="G12" s="35">
        <f>E12</f>
        <v>31200</v>
      </c>
      <c r="H12" s="12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7" customHeight="1">
      <c r="A13" s="31"/>
      <c r="B13" t="s" s="32">
        <v>15</v>
      </c>
      <c r="C13" s="33">
        <v>15</v>
      </c>
      <c r="D13" s="33">
        <f>C13*40</f>
        <v>600</v>
      </c>
      <c r="E13" s="33">
        <f>D13*52</f>
        <v>31200</v>
      </c>
      <c r="F13" s="34"/>
      <c r="G13" s="35">
        <f>E13</f>
        <v>31200</v>
      </c>
      <c r="H13" s="12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7" customHeight="1">
      <c r="A14" s="31"/>
      <c r="B14" t="s" s="32">
        <v>16</v>
      </c>
      <c r="C14" s="33">
        <v>18</v>
      </c>
      <c r="D14" s="33">
        <f>C14*40</f>
        <v>720</v>
      </c>
      <c r="E14" s="33">
        <f>D14*52</f>
        <v>37440</v>
      </c>
      <c r="F14" s="34"/>
      <c r="G14" s="35">
        <f>E14</f>
        <v>37440</v>
      </c>
      <c r="H14" s="12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7" customHeight="1">
      <c r="A15" s="31"/>
      <c r="B15" t="s" s="32">
        <v>17</v>
      </c>
      <c r="C15" s="33">
        <v>15</v>
      </c>
      <c r="D15" s="33">
        <f>C15*40</f>
        <v>600</v>
      </c>
      <c r="E15" s="33">
        <f>D15*52</f>
        <v>31200</v>
      </c>
      <c r="F15" s="34"/>
      <c r="G15" s="36">
        <f>E15</f>
        <v>31200</v>
      </c>
      <c r="H15" s="12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5.75" customHeight="1">
      <c r="A16" s="37"/>
      <c r="B16" s="38"/>
      <c r="C16" s="38"/>
      <c r="D16" s="38"/>
      <c r="E16" s="38"/>
      <c r="F16" s="39"/>
      <c r="G16" s="40">
        <f>SUM(G7:G15)</f>
        <v>343200</v>
      </c>
      <c r="H16" s="12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7" customHeight="1">
      <c r="A17" t="s" s="20">
        <v>18</v>
      </c>
      <c r="B17" s="21"/>
      <c r="C17" s="21"/>
      <c r="D17" s="21"/>
      <c r="E17" s="21"/>
      <c r="F17" s="21"/>
      <c r="G17" t="s" s="24">
        <v>7</v>
      </c>
      <c r="H17" t="s" s="25">
        <v>19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7" customHeight="1">
      <c r="A18" s="26"/>
      <c r="B18" t="s" s="27">
        <v>20</v>
      </c>
      <c r="C18" s="41"/>
      <c r="D18" s="41"/>
      <c r="E18" s="41"/>
      <c r="F18" s="41"/>
      <c r="G18" s="42"/>
      <c r="H18" s="12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7" customHeight="1">
      <c r="A19" s="31"/>
      <c r="B19" t="s" s="32">
        <v>21</v>
      </c>
      <c r="C19" s="7"/>
      <c r="D19" s="7"/>
      <c r="E19" s="7"/>
      <c r="F19" s="7"/>
      <c r="G19" s="43"/>
      <c r="H19" s="12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7" customHeight="1">
      <c r="A20" s="31"/>
      <c r="B20" t="s" s="32">
        <v>22</v>
      </c>
      <c r="C20" s="7"/>
      <c r="D20" s="7"/>
      <c r="E20" s="7"/>
      <c r="F20" s="7"/>
      <c r="G20" s="43"/>
      <c r="H20" s="12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7" customHeight="1">
      <c r="A21" s="31"/>
      <c r="B21" t="s" s="32">
        <v>23</v>
      </c>
      <c r="C21" s="7"/>
      <c r="D21" s="7"/>
      <c r="E21" s="7"/>
      <c r="F21" s="7"/>
      <c r="G21" s="44"/>
      <c r="H21" s="12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5.75" customHeight="1">
      <c r="A22" s="37"/>
      <c r="B22" s="38"/>
      <c r="C22" s="38"/>
      <c r="D22" s="38"/>
      <c r="E22" s="38"/>
      <c r="F22" s="45"/>
      <c r="G22" s="46"/>
      <c r="H22" s="12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31" customHeight="1">
      <c r="A23" t="s" s="20">
        <v>24</v>
      </c>
      <c r="B23" s="21"/>
      <c r="C23" t="s" s="22">
        <v>25</v>
      </c>
      <c r="D23" t="s" s="22">
        <v>26</v>
      </c>
      <c r="E23" t="s" s="22">
        <v>27</v>
      </c>
      <c r="F23" s="21"/>
      <c r="G23" t="s" s="24">
        <v>7</v>
      </c>
      <c r="H23" s="31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7" customHeight="1">
      <c r="A24" s="26"/>
      <c r="B24" t="s" s="27">
        <v>28</v>
      </c>
      <c r="C24" s="28">
        <v>2</v>
      </c>
      <c r="D24" s="28">
        <v>20</v>
      </c>
      <c r="E24" s="28">
        <v>10</v>
      </c>
      <c r="F24" s="41"/>
      <c r="G24" s="30">
        <f>C24*D24*E24</f>
        <v>400</v>
      </c>
      <c r="H24" s="12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31" customHeight="1">
      <c r="A25" s="31"/>
      <c r="B25" t="s" s="32">
        <v>29</v>
      </c>
      <c r="C25" s="33">
        <v>4</v>
      </c>
      <c r="D25" s="33">
        <v>15</v>
      </c>
      <c r="E25" s="47">
        <v>10</v>
      </c>
      <c r="F25" s="7"/>
      <c r="G25" s="35">
        <f>C25*D25*E25</f>
        <v>600</v>
      </c>
      <c r="H25" s="12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7" customHeight="1">
      <c r="A26" s="31"/>
      <c r="B26" t="s" s="32">
        <v>30</v>
      </c>
      <c r="C26" s="33">
        <v>1</v>
      </c>
      <c r="D26" s="33">
        <v>15</v>
      </c>
      <c r="E26" s="33">
        <v>10</v>
      </c>
      <c r="F26" s="7"/>
      <c r="G26" s="36">
        <f>C26*D26*E26</f>
        <v>150</v>
      </c>
      <c r="H26" s="12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75" customHeight="1">
      <c r="A27" s="37"/>
      <c r="B27" s="38"/>
      <c r="C27" s="38"/>
      <c r="D27" s="38"/>
      <c r="E27" s="38"/>
      <c r="F27" s="45"/>
      <c r="G27" s="40">
        <f>SUM(G24:G26)</f>
        <v>1150</v>
      </c>
      <c r="H27" s="12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7" customHeight="1">
      <c r="A28" t="s" s="20">
        <v>31</v>
      </c>
      <c r="B28" s="21"/>
      <c r="C28" t="s" s="22">
        <v>32</v>
      </c>
      <c r="D28" t="s" s="22">
        <v>33</v>
      </c>
      <c r="E28" t="s" s="22">
        <v>34</v>
      </c>
      <c r="F28" t="s" s="22">
        <v>35</v>
      </c>
      <c r="G28" t="s" s="24">
        <v>7</v>
      </c>
      <c r="H28" t="s" s="25">
        <v>36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7" customHeight="1">
      <c r="A29" s="26"/>
      <c r="B29" t="s" s="27">
        <v>37</v>
      </c>
      <c r="C29" s="28">
        <v>30</v>
      </c>
      <c r="D29" s="28">
        <v>10</v>
      </c>
      <c r="E29" s="41"/>
      <c r="F29" s="41"/>
      <c r="G29" s="30">
        <f>C29*D29</f>
        <v>300</v>
      </c>
      <c r="H29" s="12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31" customHeight="1">
      <c r="A30" s="31"/>
      <c r="B30" t="s" s="32">
        <v>38</v>
      </c>
      <c r="C30" s="33">
        <v>30</v>
      </c>
      <c r="D30" s="33">
        <v>10</v>
      </c>
      <c r="E30" s="7"/>
      <c r="F30" s="7"/>
      <c r="G30" s="35">
        <f>C30*D30</f>
        <v>300</v>
      </c>
      <c r="H30" s="12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7" customHeight="1">
      <c r="A31" s="31"/>
      <c r="B31" t="s" s="32">
        <v>39</v>
      </c>
      <c r="C31" s="7"/>
      <c r="D31" s="33">
        <v>100</v>
      </c>
      <c r="E31" s="7"/>
      <c r="F31" s="7"/>
      <c r="G31" s="35">
        <f>D31</f>
        <v>100</v>
      </c>
      <c r="H31" s="12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7" customHeight="1">
      <c r="A32" s="31"/>
      <c r="B32" t="s" s="32">
        <v>40</v>
      </c>
      <c r="C32" s="7"/>
      <c r="D32" s="7"/>
      <c r="E32" s="33">
        <v>5</v>
      </c>
      <c r="F32" s="33">
        <v>20</v>
      </c>
      <c r="G32" s="35">
        <f>E32*F32</f>
        <v>100</v>
      </c>
      <c r="H32" s="12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31" customHeight="1">
      <c r="A33" s="31"/>
      <c r="B33" t="s" s="32">
        <v>41</v>
      </c>
      <c r="C33" s="7"/>
      <c r="D33" s="7"/>
      <c r="E33" s="33">
        <v>10</v>
      </c>
      <c r="F33" s="33">
        <v>10</v>
      </c>
      <c r="G33" s="35">
        <f>E33*F33</f>
        <v>100</v>
      </c>
      <c r="H33" s="12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7" customHeight="1">
      <c r="A34" s="31"/>
      <c r="B34" t="s" s="32">
        <v>42</v>
      </c>
      <c r="C34" s="7"/>
      <c r="D34" s="7"/>
      <c r="E34" s="7"/>
      <c r="F34" s="7"/>
      <c r="G34" s="36">
        <v>500</v>
      </c>
      <c r="H34" s="12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5.75" customHeight="1">
      <c r="A35" s="37"/>
      <c r="B35" s="38"/>
      <c r="C35" s="38"/>
      <c r="D35" s="38"/>
      <c r="E35" s="38"/>
      <c r="F35" s="45"/>
      <c r="G35" s="40">
        <f>SUM(G29:G34)</f>
        <v>1400</v>
      </c>
      <c r="H35" s="12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7" customHeight="1">
      <c r="A36" t="s" s="48">
        <v>43</v>
      </c>
      <c r="B36" s="23"/>
      <c r="C36" t="s" s="49">
        <v>44</v>
      </c>
      <c r="D36" s="23"/>
      <c r="E36" s="23"/>
      <c r="F36" s="23"/>
      <c r="G36" t="s" s="50">
        <v>7</v>
      </c>
      <c r="H36" t="s" s="25">
        <v>45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75" customHeight="1">
      <c r="A37" s="51"/>
      <c r="B37" t="s" s="52">
        <v>46</v>
      </c>
      <c r="C37" s="53">
        <v>960</v>
      </c>
      <c r="D37" s="29"/>
      <c r="E37" s="29"/>
      <c r="F37" s="29"/>
      <c r="G37" s="54">
        <f>C37*12</f>
        <v>11520</v>
      </c>
      <c r="H37" s="12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5.75" customHeight="1">
      <c r="A38" s="55"/>
      <c r="B38" t="s" s="56">
        <v>47</v>
      </c>
      <c r="C38" s="57">
        <v>200</v>
      </c>
      <c r="D38" s="34"/>
      <c r="E38" s="34"/>
      <c r="F38" s="34"/>
      <c r="G38" s="58">
        <f>C38*12</f>
        <v>2400</v>
      </c>
      <c r="H38" s="12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7" customHeight="1">
      <c r="A39" s="31"/>
      <c r="B39" t="s" s="32">
        <v>48</v>
      </c>
      <c r="C39" s="33">
        <v>60</v>
      </c>
      <c r="D39" s="7"/>
      <c r="E39" s="7"/>
      <c r="F39" s="7"/>
      <c r="G39" s="35">
        <f>C39*12</f>
        <v>720</v>
      </c>
      <c r="H39" s="12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7" customHeight="1">
      <c r="A40" s="31"/>
      <c r="B40" t="s" s="32">
        <v>49</v>
      </c>
      <c r="C40" s="33">
        <v>500</v>
      </c>
      <c r="D40" s="7"/>
      <c r="E40" s="7"/>
      <c r="F40" s="7"/>
      <c r="G40" s="36">
        <f>C40*12</f>
        <v>6000</v>
      </c>
      <c r="H40" s="12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5.75" customHeight="1">
      <c r="A41" s="37"/>
      <c r="B41" s="38"/>
      <c r="C41" s="38"/>
      <c r="D41" s="38"/>
      <c r="E41" s="38"/>
      <c r="F41" s="45"/>
      <c r="G41" s="40">
        <f>SUM(G37:G40)</f>
        <v>20640</v>
      </c>
      <c r="H41" s="12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7" customHeight="1">
      <c r="A42" t="s" s="20">
        <v>50</v>
      </c>
      <c r="B42" s="21"/>
      <c r="C42" t="s" s="22">
        <v>51</v>
      </c>
      <c r="D42" t="s" s="22">
        <v>27</v>
      </c>
      <c r="E42" s="21"/>
      <c r="F42" s="21"/>
      <c r="G42" t="s" s="24">
        <v>7</v>
      </c>
      <c r="H42" t="s" s="25">
        <v>52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7" customHeight="1">
      <c r="A43" s="26"/>
      <c r="B43" t="s" s="27">
        <v>53</v>
      </c>
      <c r="C43" s="28">
        <v>15</v>
      </c>
      <c r="D43" s="28">
        <v>10</v>
      </c>
      <c r="E43" s="41"/>
      <c r="F43" s="41"/>
      <c r="G43" s="30">
        <f>C43*D43</f>
        <v>150</v>
      </c>
      <c r="H43" s="12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7" customHeight="1">
      <c r="A44" s="31"/>
      <c r="B44" t="s" s="32">
        <v>54</v>
      </c>
      <c r="C44" s="33">
        <v>3</v>
      </c>
      <c r="D44" s="33">
        <v>20</v>
      </c>
      <c r="E44" s="7"/>
      <c r="F44" s="7"/>
      <c r="G44" s="35">
        <f>C44*D44</f>
        <v>60</v>
      </c>
      <c r="H44" s="12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7" customHeight="1">
      <c r="A45" s="31"/>
      <c r="B45" t="s" s="32">
        <v>55</v>
      </c>
      <c r="C45" s="33">
        <v>5</v>
      </c>
      <c r="D45" s="33">
        <v>25</v>
      </c>
      <c r="E45" s="7"/>
      <c r="F45" s="7"/>
      <c r="G45" s="36">
        <f>C45*D45</f>
        <v>125</v>
      </c>
      <c r="H45" s="12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5.75" customHeight="1">
      <c r="A46" s="37"/>
      <c r="B46" s="38"/>
      <c r="C46" s="38"/>
      <c r="D46" s="38"/>
      <c r="E46" s="38"/>
      <c r="F46" s="45"/>
      <c r="G46" s="40">
        <f>SUM(G43:G45)</f>
        <v>335</v>
      </c>
      <c r="H46" s="12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31" customHeight="1">
      <c r="A47" t="s" s="20">
        <v>56</v>
      </c>
      <c r="B47" s="21"/>
      <c r="C47" t="s" s="22">
        <v>57</v>
      </c>
      <c r="D47" t="s" s="22">
        <v>58</v>
      </c>
      <c r="E47" t="s" s="22">
        <v>59</v>
      </c>
      <c r="F47" t="s" s="22">
        <v>60</v>
      </c>
      <c r="G47" t="s" s="24">
        <v>7</v>
      </c>
      <c r="H47" t="s" s="59">
        <v>61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7" customHeight="1">
      <c r="A48" s="26"/>
      <c r="B48" t="s" s="27">
        <v>62</v>
      </c>
      <c r="C48" s="28">
        <v>0.05</v>
      </c>
      <c r="D48" s="28">
        <v>500</v>
      </c>
      <c r="E48" s="41"/>
      <c r="F48" s="41"/>
      <c r="G48" s="30">
        <f>C48*D48</f>
        <v>25</v>
      </c>
      <c r="H48" s="12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7" customHeight="1">
      <c r="A49" s="31"/>
      <c r="B49" t="s" s="32">
        <v>63</v>
      </c>
      <c r="C49" s="33">
        <v>0.1</v>
      </c>
      <c r="D49" s="33">
        <v>500</v>
      </c>
      <c r="E49" s="7"/>
      <c r="F49" s="7"/>
      <c r="G49" s="35">
        <f>C49*D49</f>
        <v>50</v>
      </c>
      <c r="H49" s="12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7" customHeight="1">
      <c r="A50" s="31"/>
      <c r="B50" t="s" s="32">
        <v>64</v>
      </c>
      <c r="C50" s="7"/>
      <c r="D50" s="7"/>
      <c r="E50" s="33">
        <v>100</v>
      </c>
      <c r="F50" s="33">
        <v>12</v>
      </c>
      <c r="G50" s="36">
        <f>E50*F50</f>
        <v>1200</v>
      </c>
      <c r="H50" s="12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5.75" customHeight="1">
      <c r="A51" s="37"/>
      <c r="B51" s="38"/>
      <c r="C51" s="38"/>
      <c r="D51" s="38"/>
      <c r="E51" s="38"/>
      <c r="F51" s="45"/>
      <c r="G51" s="40">
        <f>SUM(G48:G50)</f>
        <v>1275</v>
      </c>
      <c r="H51" s="12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7" customHeight="1">
      <c r="A52" t="s" s="60">
        <v>65</v>
      </c>
      <c r="B52" s="61"/>
      <c r="C52" s="61"/>
      <c r="D52" s="61"/>
      <c r="E52" s="61"/>
      <c r="F52" s="62"/>
      <c r="G52" s="63">
        <f>G51+G46+G41+G35+G27+G22+G16</f>
        <v>368000</v>
      </c>
      <c r="H52" t="s" s="59">
        <v>66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9" customHeight="1">
      <c r="A53" t="s" s="64">
        <v>67</v>
      </c>
      <c r="B53" s="17"/>
      <c r="C53" s="18"/>
      <c r="D53" s="18"/>
      <c r="E53" s="18"/>
      <c r="F53" s="18"/>
      <c r="G53" s="18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31" customHeight="1">
      <c r="A54" t="s" s="20">
        <v>68</v>
      </c>
      <c r="B54" t="s" s="22">
        <v>69</v>
      </c>
      <c r="C54" t="s" s="22">
        <v>70</v>
      </c>
      <c r="D54" t="s" s="22">
        <v>71</v>
      </c>
      <c r="E54" s="21"/>
      <c r="F54" s="21"/>
      <c r="G54" t="s" s="24">
        <v>72</v>
      </c>
      <c r="H54" t="s" s="25">
        <v>73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7" customHeight="1">
      <c r="A55" t="s" s="65">
        <v>74</v>
      </c>
      <c r="B55" s="28">
        <v>480</v>
      </c>
      <c r="C55" s="28">
        <f>B55*12</f>
        <v>5760</v>
      </c>
      <c r="D55" s="28">
        <v>10</v>
      </c>
      <c r="E55" s="41"/>
      <c r="F55" s="66"/>
      <c r="G55" s="67">
        <f>C55*D55</f>
        <v>57600</v>
      </c>
      <c r="H55" s="12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7" customHeight="1">
      <c r="A56" t="s" s="59">
        <v>75</v>
      </c>
      <c r="B56" s="33">
        <v>575</v>
      </c>
      <c r="C56" s="33">
        <f>B56*12</f>
        <v>6900</v>
      </c>
      <c r="D56" s="33">
        <v>15</v>
      </c>
      <c r="E56" s="7"/>
      <c r="F56" s="68"/>
      <c r="G56" s="67">
        <f>C56*D56</f>
        <v>103500</v>
      </c>
      <c r="H56" s="12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7" customHeight="1">
      <c r="A57" t="s" s="59">
        <v>76</v>
      </c>
      <c r="B57" s="33">
        <v>600</v>
      </c>
      <c r="C57" s="33">
        <f>B57*12</f>
        <v>7200</v>
      </c>
      <c r="D57" s="33">
        <v>15</v>
      </c>
      <c r="E57" s="7"/>
      <c r="F57" s="68"/>
      <c r="G57" s="67">
        <f>C57*D57</f>
        <v>108000</v>
      </c>
      <c r="H57" s="12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7" customHeight="1">
      <c r="A58" t="s" s="59">
        <v>77</v>
      </c>
      <c r="B58" s="33">
        <v>550</v>
      </c>
      <c r="C58" s="33">
        <f>B58*12</f>
        <v>6600</v>
      </c>
      <c r="D58" s="33">
        <v>8</v>
      </c>
      <c r="E58" s="7"/>
      <c r="F58" s="68"/>
      <c r="G58" s="67">
        <f>C58*D58</f>
        <v>52800</v>
      </c>
      <c r="H58" s="12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7" customHeight="1">
      <c r="A59" t="s" s="59">
        <v>78</v>
      </c>
      <c r="B59" s="33">
        <v>700</v>
      </c>
      <c r="C59" s="33">
        <f>B59*12</f>
        <v>8400</v>
      </c>
      <c r="D59" s="33">
        <v>12</v>
      </c>
      <c r="E59" s="7"/>
      <c r="F59" s="7"/>
      <c r="G59" s="69">
        <f>C59*D59</f>
        <v>100800</v>
      </c>
      <c r="H59" s="12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75" customHeight="1">
      <c r="A60" s="37"/>
      <c r="B60" s="38"/>
      <c r="C60" s="38"/>
      <c r="D60" s="38"/>
      <c r="E60" s="38"/>
      <c r="F60" s="45"/>
      <c r="G60" s="40">
        <f>SUM(G55:G59)</f>
        <v>422700</v>
      </c>
      <c r="H60" s="12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31" customHeight="1">
      <c r="A61" t="s" s="20">
        <v>79</v>
      </c>
      <c r="B61" s="21"/>
      <c r="C61" s="21"/>
      <c r="D61" s="21"/>
      <c r="E61" s="21"/>
      <c r="F61" s="21"/>
      <c r="G61" t="s" s="24">
        <v>80</v>
      </c>
      <c r="H61" s="31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7" customHeight="1">
      <c r="A62" t="s" s="65">
        <v>81</v>
      </c>
      <c r="B62" s="41"/>
      <c r="C62" s="41"/>
      <c r="D62" s="41"/>
      <c r="E62" s="41"/>
      <c r="F62" s="41"/>
      <c r="G62" s="30">
        <v>400</v>
      </c>
      <c r="H62" s="12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7" customHeight="1">
      <c r="A63" t="s" s="59">
        <v>82</v>
      </c>
      <c r="B63" s="7"/>
      <c r="C63" s="7"/>
      <c r="D63" s="7"/>
      <c r="E63" s="7"/>
      <c r="F63" s="7"/>
      <c r="G63" s="36">
        <v>500</v>
      </c>
      <c r="H63" s="12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5.75" customHeight="1">
      <c r="A64" s="37"/>
      <c r="B64" s="38"/>
      <c r="C64" s="38"/>
      <c r="D64" s="38"/>
      <c r="E64" s="38"/>
      <c r="F64" s="45"/>
      <c r="G64" s="40">
        <f>SUM(G62:G63)</f>
        <v>900</v>
      </c>
      <c r="H64" s="12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45" customHeight="1">
      <c r="A65" t="s" s="20">
        <v>83</v>
      </c>
      <c r="B65" s="21"/>
      <c r="C65" s="21"/>
      <c r="D65" s="21"/>
      <c r="E65" s="21"/>
      <c r="F65" s="21"/>
      <c r="G65" t="s" s="24">
        <v>84</v>
      </c>
      <c r="H65" t="s" s="25">
        <v>85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7" customHeight="1">
      <c r="A66" t="s" s="65">
        <v>86</v>
      </c>
      <c r="B66" s="41"/>
      <c r="C66" s="41"/>
      <c r="D66" s="41"/>
      <c r="E66" s="41"/>
      <c r="F66" s="41"/>
      <c r="G66" s="70">
        <v>20000</v>
      </c>
      <c r="H66" s="12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7" customHeight="1">
      <c r="A67" t="s" s="59">
        <v>87</v>
      </c>
      <c r="B67" s="7"/>
      <c r="C67" s="7"/>
      <c r="D67" s="7"/>
      <c r="E67" s="7"/>
      <c r="F67" s="7"/>
      <c r="G67" s="71">
        <v>2000</v>
      </c>
      <c r="H67" s="12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37"/>
      <c r="B68" s="38"/>
      <c r="C68" s="38"/>
      <c r="D68" s="38"/>
      <c r="E68" s="38"/>
      <c r="F68" s="45"/>
      <c r="G68" s="72">
        <f>G66+G67</f>
        <v>22000</v>
      </c>
      <c r="H68" s="12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31" customHeight="1">
      <c r="A69" t="s" s="73">
        <v>88</v>
      </c>
      <c r="B69" s="74"/>
      <c r="C69" s="74"/>
      <c r="D69" s="74"/>
      <c r="E69" s="74"/>
      <c r="F69" s="75"/>
      <c r="G69" s="76">
        <f>G68+G64+G60</f>
        <v>445600</v>
      </c>
      <c r="H69" t="s" s="59">
        <v>89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9" customHeight="1">
      <c r="A70" t="s" s="77">
        <v>90</v>
      </c>
      <c r="B70" s="78"/>
      <c r="C70" s="78"/>
      <c r="D70" s="78"/>
      <c r="E70" s="78"/>
      <c r="F70" s="78"/>
      <c r="G70" s="79">
        <f>G69-G52</f>
        <v>77600</v>
      </c>
      <c r="H70" t="s" s="80">
        <v>91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</row>
    <row r="71" ht="15.75" customHeight="1">
      <c r="A71" s="41"/>
      <c r="B71" s="41"/>
      <c r="C71" s="41"/>
      <c r="D71" s="41"/>
      <c r="E71" s="41"/>
      <c r="F71" s="41"/>
      <c r="G71" s="41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ht="15.75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ht="15.75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ht="15.75" customHeight="1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ht="15.75" customHeight="1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ht="15.75" customHeight="1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 ht="15.75" customHeight="1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 ht="15.75" customHeight="1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  <row r="1008" ht="15.75" customHeight="1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</row>
    <row r="1009" ht="15.75" customHeight="1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</row>
    <row r="1010" ht="15.75" customHeight="1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</row>
    <row r="1011" ht="15.75" customHeight="1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</row>
    <row r="1012" ht="15.75" customHeight="1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</row>
    <row r="1013" ht="15.75" customHeight="1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</row>
    <row r="1014" ht="15.75" customHeight="1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</row>
    <row r="1015" ht="15.75" customHeight="1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</row>
    <row r="1016" ht="15.75" customHeight="1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</row>
    <row r="1017" ht="15.75" customHeight="1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</row>
    <row r="1018" ht="15.75" customHeight="1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</row>
  </sheetData>
  <mergeCells count="14">
    <mergeCell ref="H36:H41"/>
    <mergeCell ref="H42:H46"/>
    <mergeCell ref="H47:H51"/>
    <mergeCell ref="A53:G53"/>
    <mergeCell ref="H54:H60"/>
    <mergeCell ref="H61:H64"/>
    <mergeCell ref="H65:H68"/>
    <mergeCell ref="A1:G4"/>
    <mergeCell ref="H2:H5"/>
    <mergeCell ref="A5:G5"/>
    <mergeCell ref="H6:H16"/>
    <mergeCell ref="H17:H22"/>
    <mergeCell ref="H23:H27"/>
    <mergeCell ref="H28:H35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